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Лист1!$A$1:$P$82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1"/>
  <c r="F63"/>
  <c r="J71"/>
  <c r="E71"/>
  <c r="O39"/>
  <c r="E76"/>
  <c r="E78"/>
  <c r="E79"/>
  <c r="P71" l="1"/>
  <c r="J23"/>
  <c r="F15"/>
  <c r="E23"/>
  <c r="P23" s="1"/>
  <c r="J32" l="1"/>
  <c r="E32"/>
  <c r="E33"/>
  <c r="J33"/>
  <c r="P32" l="1"/>
  <c r="P33"/>
  <c r="L39"/>
  <c r="M39"/>
  <c r="N39"/>
  <c r="K39"/>
  <c r="J76" l="1"/>
  <c r="P76" s="1"/>
  <c r="J77"/>
  <c r="P77" s="1"/>
  <c r="J78"/>
  <c r="P78" s="1"/>
  <c r="J79"/>
  <c r="P79" s="1"/>
  <c r="J65"/>
  <c r="J66"/>
  <c r="J67"/>
  <c r="J68"/>
  <c r="J69"/>
  <c r="J70"/>
  <c r="J72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E42"/>
  <c r="E43"/>
  <c r="E44"/>
  <c r="P44" s="1"/>
  <c r="E45"/>
  <c r="E46"/>
  <c r="P46" s="1"/>
  <c r="E47"/>
  <c r="E48"/>
  <c r="P48" s="1"/>
  <c r="E49"/>
  <c r="E50"/>
  <c r="E51"/>
  <c r="E52"/>
  <c r="P52" s="1"/>
  <c r="E53"/>
  <c r="E54"/>
  <c r="P54" s="1"/>
  <c r="E55"/>
  <c r="E56"/>
  <c r="P56" s="1"/>
  <c r="E57"/>
  <c r="E58"/>
  <c r="E59"/>
  <c r="E60"/>
  <c r="E61"/>
  <c r="E17"/>
  <c r="P17" s="1"/>
  <c r="E18"/>
  <c r="E19"/>
  <c r="P19" s="1"/>
  <c r="E20"/>
  <c r="E21"/>
  <c r="P21" s="1"/>
  <c r="E22"/>
  <c r="E24"/>
  <c r="E25"/>
  <c r="E26"/>
  <c r="E27"/>
  <c r="E28"/>
  <c r="E29"/>
  <c r="E30"/>
  <c r="P30" s="1"/>
  <c r="E31"/>
  <c r="E34"/>
  <c r="P34" s="1"/>
  <c r="E35"/>
  <c r="E36"/>
  <c r="P36" s="1"/>
  <c r="E37"/>
  <c r="E16"/>
  <c r="E40"/>
  <c r="E64"/>
  <c r="E65"/>
  <c r="P65" s="1"/>
  <c r="E66"/>
  <c r="P66" s="1"/>
  <c r="E67"/>
  <c r="P67" s="1"/>
  <c r="E68"/>
  <c r="E69"/>
  <c r="P69" s="1"/>
  <c r="E70"/>
  <c r="P70" s="1"/>
  <c r="E72"/>
  <c r="P72" s="1"/>
  <c r="L15"/>
  <c r="E63" l="1"/>
  <c r="E62" s="1"/>
  <c r="P50"/>
  <c r="P31"/>
  <c r="P37"/>
  <c r="P35"/>
  <c r="P29"/>
  <c r="P27"/>
  <c r="P25"/>
  <c r="P22"/>
  <c r="P20"/>
  <c r="P18"/>
  <c r="P61"/>
  <c r="P59"/>
  <c r="P57"/>
  <c r="P55"/>
  <c r="P53"/>
  <c r="P51"/>
  <c r="P49"/>
  <c r="P47"/>
  <c r="P45"/>
  <c r="P43"/>
  <c r="P28"/>
  <c r="P60"/>
  <c r="P58"/>
  <c r="P41"/>
  <c r="P24"/>
  <c r="P68"/>
  <c r="P26"/>
  <c r="P42"/>
  <c r="E39"/>
  <c r="E38" s="1"/>
  <c r="G74" l="1"/>
  <c r="H74"/>
  <c r="I74"/>
  <c r="F74"/>
  <c r="G15" l="1"/>
  <c r="F39" l="1"/>
  <c r="J75" l="1"/>
  <c r="E75"/>
  <c r="J64"/>
  <c r="P64" s="1"/>
  <c r="J40"/>
  <c r="P40" s="1"/>
  <c r="J16"/>
  <c r="P16" s="1"/>
  <c r="L74"/>
  <c r="L73" s="1"/>
  <c r="M74"/>
  <c r="M73" s="1"/>
  <c r="N74"/>
  <c r="N73" s="1"/>
  <c r="O74"/>
  <c r="O73" s="1"/>
  <c r="K74"/>
  <c r="K73" s="1"/>
  <c r="G73"/>
  <c r="H73"/>
  <c r="I73"/>
  <c r="F73"/>
  <c r="L63"/>
  <c r="L62" s="1"/>
  <c r="M63"/>
  <c r="M62" s="1"/>
  <c r="N63"/>
  <c r="N62" s="1"/>
  <c r="O63"/>
  <c r="O62" s="1"/>
  <c r="K62"/>
  <c r="G63"/>
  <c r="G62" s="1"/>
  <c r="H63"/>
  <c r="H62" s="1"/>
  <c r="I63"/>
  <c r="I62" s="1"/>
  <c r="F62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E74" l="1"/>
  <c r="P75"/>
  <c r="G80"/>
  <c r="O80"/>
  <c r="M80"/>
  <c r="I80"/>
  <c r="J39"/>
  <c r="P39" s="1"/>
  <c r="F80"/>
  <c r="H80"/>
  <c r="K80"/>
  <c r="N80"/>
  <c r="L80"/>
  <c r="J15"/>
  <c r="J14" s="1"/>
  <c r="J74"/>
  <c r="J63"/>
  <c r="P74" l="1"/>
  <c r="J62"/>
  <c r="P62" s="1"/>
  <c r="P63"/>
  <c r="J73"/>
  <c r="J38"/>
  <c r="E73"/>
  <c r="P73" s="1"/>
  <c r="E15"/>
  <c r="P15" s="1"/>
  <c r="J80" l="1"/>
  <c r="P38"/>
  <c r="E14"/>
  <c r="P14" s="1"/>
  <c r="E80" l="1"/>
  <c r="P80" s="1"/>
</calcChain>
</file>

<file path=xl/sharedStrings.xml><?xml version="1.0" encoding="utf-8"?>
<sst xmlns="http://schemas.openxmlformats.org/spreadsheetml/2006/main" count="276" uniqueCount="219">
  <si>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</si>
  <si>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</si>
  <si>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</si>
  <si>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</si>
  <si>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</si>
  <si>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</si>
  <si>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</si>
  <si>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</si>
  <si>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</si>
  <si>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</si>
  <si>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</si>
  <si>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</si>
  <si>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</si>
  <si>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</si>
  <si>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</si>
  <si>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</si>
  <si>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</si>
  <si>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</si>
  <si>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</si>
  <si>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</si>
  <si>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</si>
  <si>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</si>
  <si>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</si>
  <si>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</si>
  <si>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</si>
  <si>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</si>
  <si>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</si>
  <si>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</si>
  <si>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</si>
  <si>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</si>
  <si>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</si>
  <si>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</si>
  <si>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</si>
  <si>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</si>
  <si>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</si>
  <si>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</si>
  <si>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</si>
  <si>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</si>
  <si>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</si>
  <si>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</si>
  <si>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</si>
  <si>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</si>
  <si>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</si>
  <si>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</si>
  <si>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</si>
  <si>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</si>
  <si>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</si>
  <si>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</si>
  <si>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</si>
  <si>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</si>
  <si>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</si>
  <si>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</si>
  <si>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</si>
  <si>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</si>
  <si>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</si>
  <si>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</si>
  <si>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</si>
  <si>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</si>
  <si>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</si>
  <si>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</si>
  <si>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</si>
  <si>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</si>
  <si>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</si>
  <si>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</si>
  <si>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</si>
  <si>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</si>
  <si>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</si>
  <si>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</si>
  <si>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</si>
  <si>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</si>
  <si>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</si>
  <si>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</si>
  <si>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</si>
  <si>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</si>
  <si>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</si>
  <si>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</si>
  <si>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</si>
  <si>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</si>
  <si>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</si>
  <si>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</si>
  <si>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</si>
  <si>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</si>
  <si>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</si>
  <si>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</si>
  <si>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</si>
  <si>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</si>
  <si>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</si>
  <si>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</si>
  <si>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</si>
  <si>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</si>
  <si>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</si>
  <si>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</si>
  <si>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</si>
  <si>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</si>
  <si>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</si>
  <si>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</si>
  <si>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</si>
  <si>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</si>
  <si>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</si>
  <si>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</si>
  <si>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</si>
  <si>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</si>
  <si>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</si>
  <si>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</si>
  <si>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</si>
  <si>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</si>
  <si>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</si>
  <si>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</si>
  <si>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</si>
  <si>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</si>
  <si>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</si>
  <si>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</si>
  <si>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</si>
  <si>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</si>
  <si>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</si>
  <si>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</si>
  <si>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</si>
  <si>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</si>
  <si>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</si>
  <si>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</si>
  <si>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</si>
  <si>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</si>
  <si>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</si>
  <si>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</si>
  <si>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</si>
  <si>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</si>
  <si>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</si>
  <si>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</si>
  <si>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</si>
  <si>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</si>
  <si>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</si>
  <si>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</si>
  <si>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</si>
  <si>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</si>
  <si>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</si>
  <si>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</si>
  <si>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</si>
  <si>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</si>
  <si>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</si>
  <si>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</si>
  <si>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</si>
  <si>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</si>
  <si>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</si>
  <si>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</si>
  <si>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</si>
  <si>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</si>
  <si>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</si>
  <si>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</si>
  <si>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</si>
  <si>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</si>
  <si>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</si>
  <si>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</si>
  <si>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</si>
  <si>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</si>
  <si>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</si>
  <si>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</si>
  <si>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</si>
  <si>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</si>
  <si>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</si>
  <si>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</si>
  <si>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</si>
  <si>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</si>
  <si>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</si>
  <si>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</si>
  <si>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</si>
  <si>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</si>
  <si>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</si>
  <si>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</si>
  <si>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</si>
  <si>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</si>
  <si>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</si>
  <si>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</si>
  <si>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</si>
  <si>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</si>
  <si>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</si>
  <si>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</si>
  <si>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</si>
  <si>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</si>
  <si>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</si>
  <si>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</si>
  <si>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</si>
  <si>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</si>
  <si>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</si>
  <si>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</si>
  <si>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</si>
  <si>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</si>
  <si>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</si>
  <si>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</si>
  <si>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</si>
  <si>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</si>
  <si>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</si>
  <si>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</si>
  <si>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</si>
  <si>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</si>
  <si>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</si>
  <si>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</si>
  <si>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</si>
  <si>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</si>
  <si>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</si>
  <si>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</si>
  <si>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</si>
  <si>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</si>
  <si>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</si>
  <si>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</si>
  <si>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</si>
  <si>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</si>
  <si>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</si>
  <si>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</si>
  <si>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</si>
  <si>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</si>
  <si>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0117380</t>
  </si>
  <si>
    <t>7380</t>
  </si>
  <si>
    <t>Виконання інвестиційних проектів за рахунок інших субвенцій з державного бюджету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</si>
  <si>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</si>
  <si>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</si>
  <si>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</si>
  <si>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</si>
  <si>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Заступник селищного голови з питань 
діяльності виконавчих органів ради                                                                                     О.О.Золотаревська
                                                                                                                                                                     </t>
  </si>
  <si>
    <t xml:space="preserve">Додаток 3 до рішення виконавчого комітету
Козелецької селищної ради від 21 січня 2022 року
№ 456-27/VIII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</si>
</sst>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vertical="center" wrapText="1"/>
    </xf>
    <xf numFmtId="4" fontId="7" fillId="0" borderId="1" xfId="0" quotePrefix="1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2"/>
  <sheetViews>
    <sheetView tabSelected="1" zoomScale="75" zoomScaleNormal="75" workbookViewId="0">
      <pane xSplit="5" ySplit="14" topLeftCell="F15" activePane="bottomRight" state="frozen"/>
      <selection pane="topRight" activeCell="F1" sqref="F1"/>
      <selection pane="bottomLeft" activeCell="A15" sqref="A15"/>
      <selection pane="bottomRight" activeCell="I1" sqref="I1:M1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50" t="s">
        <v>218</v>
      </c>
      <c r="J1" s="50"/>
      <c r="K1" s="50"/>
      <c r="L1" s="50"/>
      <c r="M1" s="50"/>
    </row>
    <row r="3" spans="1:16" ht="83.25" customHeight="1">
      <c r="M3" s="47"/>
      <c r="N3" s="47"/>
      <c r="O3" s="47"/>
    </row>
    <row r="5" spans="1:16">
      <c r="A5" s="48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>
      <c r="A6" s="48" t="s">
        <v>149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>
      <c r="A7" s="3" t="s">
        <v>1</v>
      </c>
    </row>
    <row r="8" spans="1:16">
      <c r="A8" s="2" t="s">
        <v>2</v>
      </c>
      <c r="P8" s="4" t="s">
        <v>3</v>
      </c>
    </row>
    <row r="9" spans="1:16" ht="15" customHeight="1">
      <c r="A9" s="46" t="s">
        <v>4</v>
      </c>
      <c r="B9" s="46" t="s">
        <v>5</v>
      </c>
      <c r="C9" s="46" t="s">
        <v>6</v>
      </c>
      <c r="D9" s="46" t="s">
        <v>7</v>
      </c>
      <c r="E9" s="46" t="s">
        <v>8</v>
      </c>
      <c r="F9" s="46"/>
      <c r="G9" s="46"/>
      <c r="H9" s="46"/>
      <c r="I9" s="46"/>
      <c r="J9" s="46" t="s">
        <v>15</v>
      </c>
      <c r="K9" s="46"/>
      <c r="L9" s="46"/>
      <c r="M9" s="46"/>
      <c r="N9" s="46"/>
      <c r="O9" s="46"/>
      <c r="P9" s="45" t="s">
        <v>151</v>
      </c>
    </row>
    <row r="10" spans="1:16" ht="15" customHeight="1">
      <c r="A10" s="46"/>
      <c r="B10" s="46"/>
      <c r="C10" s="46"/>
      <c r="D10" s="46"/>
      <c r="E10" s="45" t="s">
        <v>9</v>
      </c>
      <c r="F10" s="46" t="s">
        <v>10</v>
      </c>
      <c r="G10" s="46" t="s">
        <v>11</v>
      </c>
      <c r="H10" s="46"/>
      <c r="I10" s="46" t="s">
        <v>14</v>
      </c>
      <c r="J10" s="45" t="s">
        <v>9</v>
      </c>
      <c r="K10" s="46" t="s">
        <v>16</v>
      </c>
      <c r="L10" s="46" t="s">
        <v>10</v>
      </c>
      <c r="M10" s="46" t="s">
        <v>11</v>
      </c>
      <c r="N10" s="46"/>
      <c r="O10" s="46" t="s">
        <v>14</v>
      </c>
      <c r="P10" s="46"/>
    </row>
    <row r="11" spans="1:16" ht="15" customHeight="1">
      <c r="A11" s="46"/>
      <c r="B11" s="46"/>
      <c r="C11" s="46"/>
      <c r="D11" s="46"/>
      <c r="E11" s="46"/>
      <c r="F11" s="46"/>
      <c r="G11" s="46" t="s">
        <v>12</v>
      </c>
      <c r="H11" s="46" t="s">
        <v>13</v>
      </c>
      <c r="I11" s="46"/>
      <c r="J11" s="46"/>
      <c r="K11" s="46"/>
      <c r="L11" s="46"/>
      <c r="M11" s="46" t="s">
        <v>12</v>
      </c>
      <c r="N11" s="46" t="s">
        <v>13</v>
      </c>
      <c r="O11" s="46"/>
      <c r="P11" s="46"/>
    </row>
    <row r="12" spans="1:16" ht="44.25" customHeight="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17</v>
      </c>
      <c r="B14" s="15"/>
      <c r="C14" s="16"/>
      <c r="D14" s="17" t="s">
        <v>18</v>
      </c>
      <c r="E14" s="18">
        <f>E15</f>
        <v>41663068</v>
      </c>
      <c r="F14" s="18">
        <f>F15</f>
        <v>36555863</v>
      </c>
      <c r="G14" s="18">
        <f t="shared" ref="G14:I14" si="0">G15</f>
        <v>17475661.27</v>
      </c>
      <c r="H14" s="18">
        <f t="shared" si="0"/>
        <v>3687450.49</v>
      </c>
      <c r="I14" s="18">
        <f t="shared" si="0"/>
        <v>5107205</v>
      </c>
      <c r="J14" s="18">
        <f>J15</f>
        <v>12970477.949999999</v>
      </c>
      <c r="K14" s="18">
        <f>K15</f>
        <v>11564731</v>
      </c>
      <c r="L14" s="18">
        <f t="shared" ref="L14:O14" si="1">L15</f>
        <v>1405746.9500000002</v>
      </c>
      <c r="M14" s="18">
        <f t="shared" si="1"/>
        <v>0</v>
      </c>
      <c r="N14" s="18">
        <f t="shared" si="1"/>
        <v>0</v>
      </c>
      <c r="O14" s="18">
        <f t="shared" si="1"/>
        <v>11564731</v>
      </c>
      <c r="P14" s="7">
        <f>E14+J14</f>
        <v>54633545.950000003</v>
      </c>
    </row>
    <row r="15" spans="1:16" ht="126">
      <c r="A15" s="14" t="s">
        <v>19</v>
      </c>
      <c r="B15" s="15"/>
      <c r="C15" s="16"/>
      <c r="D15" s="17" t="s">
        <v>150</v>
      </c>
      <c r="E15" s="18">
        <f t="shared" ref="E15:O15" si="2">SUM(E16:E37)</f>
        <v>41663068</v>
      </c>
      <c r="F15" s="18">
        <f>SUM(F16:F37)</f>
        <v>36555863</v>
      </c>
      <c r="G15" s="18">
        <f t="shared" si="2"/>
        <v>17475661.27</v>
      </c>
      <c r="H15" s="18">
        <f t="shared" si="2"/>
        <v>3687450.49</v>
      </c>
      <c r="I15" s="18">
        <f t="shared" si="2"/>
        <v>5107205</v>
      </c>
      <c r="J15" s="18">
        <f t="shared" si="2"/>
        <v>12970477.949999999</v>
      </c>
      <c r="K15" s="18">
        <f t="shared" si="2"/>
        <v>11564731</v>
      </c>
      <c r="L15" s="18">
        <f t="shared" si="2"/>
        <v>1405746.9500000002</v>
      </c>
      <c r="M15" s="18">
        <f t="shared" si="2"/>
        <v>0</v>
      </c>
      <c r="N15" s="18">
        <f t="shared" si="2"/>
        <v>0</v>
      </c>
      <c r="O15" s="18">
        <f t="shared" si="2"/>
        <v>11564731</v>
      </c>
      <c r="P15" s="7">
        <f t="shared" ref="P15:P79" si="3">E15+J15</f>
        <v>54633545.950000003</v>
      </c>
    </row>
    <row r="16" spans="1:16" ht="78.75">
      <c r="A16" s="8" t="s">
        <v>20</v>
      </c>
      <c r="B16" s="8" t="s">
        <v>21</v>
      </c>
      <c r="C16" s="9" t="s">
        <v>22</v>
      </c>
      <c r="D16" s="10" t="s">
        <v>23</v>
      </c>
      <c r="E16" s="11">
        <f>F16+I16</f>
        <v>24486094.050000001</v>
      </c>
      <c r="F16" s="12">
        <v>24486094.050000001</v>
      </c>
      <c r="G16" s="12">
        <v>17475661.27</v>
      </c>
      <c r="H16" s="12">
        <v>2502745.27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24499094.050000001</v>
      </c>
    </row>
    <row r="17" spans="1:16" ht="31.5">
      <c r="A17" s="8" t="s">
        <v>24</v>
      </c>
      <c r="B17" s="8" t="s">
        <v>25</v>
      </c>
      <c r="C17" s="9" t="s">
        <v>26</v>
      </c>
      <c r="D17" s="10" t="s">
        <v>27</v>
      </c>
      <c r="E17" s="11">
        <f t="shared" ref="E17:E37" si="4">F17+I17</f>
        <v>499035</v>
      </c>
      <c r="F17" s="12">
        <v>499035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1084171.04</v>
      </c>
    </row>
    <row r="18" spans="1:16" ht="31.5">
      <c r="A18" s="8" t="s">
        <v>28</v>
      </c>
      <c r="B18" s="8" t="s">
        <v>29</v>
      </c>
      <c r="C18" s="9" t="s">
        <v>30</v>
      </c>
      <c r="D18" s="10" t="s">
        <v>31</v>
      </c>
      <c r="E18" s="11">
        <f t="shared" si="4"/>
        <v>2292770</v>
      </c>
      <c r="F18" s="31">
        <v>2292770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2292770</v>
      </c>
    </row>
    <row r="19" spans="1:16" ht="47.25">
      <c r="A19" s="8" t="s">
        <v>32</v>
      </c>
      <c r="B19" s="8" t="s">
        <v>33</v>
      </c>
      <c r="C19" s="9" t="s">
        <v>34</v>
      </c>
      <c r="D19" s="10" t="s">
        <v>35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7">
        <f t="shared" si="3"/>
        <v>1685000</v>
      </c>
    </row>
    <row r="20" spans="1:16" ht="31.5">
      <c r="A20" s="8" t="s">
        <v>36</v>
      </c>
      <c r="B20" s="8" t="s">
        <v>37</v>
      </c>
      <c r="C20" s="9" t="s">
        <v>38</v>
      </c>
      <c r="D20" s="10" t="s">
        <v>39</v>
      </c>
      <c r="E20" s="11">
        <f t="shared" si="4"/>
        <v>988162.41</v>
      </c>
      <c r="F20" s="12">
        <v>988162.41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988162.41</v>
      </c>
    </row>
    <row r="21" spans="1:16" ht="31.5">
      <c r="A21" s="8" t="s">
        <v>40</v>
      </c>
      <c r="B21" s="8" t="s">
        <v>41</v>
      </c>
      <c r="C21" s="9" t="s">
        <v>38</v>
      </c>
      <c r="D21" s="10" t="s">
        <v>42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184</v>
      </c>
      <c r="B22" s="35" t="s">
        <v>136</v>
      </c>
      <c r="C22" s="36" t="s">
        <v>137</v>
      </c>
      <c r="D22" s="37" t="s">
        <v>138</v>
      </c>
      <c r="E22" s="11">
        <f t="shared" si="4"/>
        <v>0</v>
      </c>
      <c r="F22" s="12">
        <v>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0</v>
      </c>
    </row>
    <row r="23" spans="1:16" ht="31.5">
      <c r="A23" s="40" t="s">
        <v>207</v>
      </c>
      <c r="B23" s="40" t="s">
        <v>208</v>
      </c>
      <c r="C23" s="41" t="s">
        <v>45</v>
      </c>
      <c r="D23" s="37" t="s">
        <v>209</v>
      </c>
      <c r="E23" s="11">
        <f t="shared" si="4"/>
        <v>134000</v>
      </c>
      <c r="F23" s="12">
        <v>0</v>
      </c>
      <c r="G23" s="12">
        <v>0</v>
      </c>
      <c r="H23" s="12">
        <v>0</v>
      </c>
      <c r="I23" s="12">
        <v>134000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134000</v>
      </c>
    </row>
    <row r="24" spans="1:16">
      <c r="A24" s="8" t="s">
        <v>43</v>
      </c>
      <c r="B24" s="8" t="s">
        <v>44</v>
      </c>
      <c r="C24" s="9" t="s">
        <v>45</v>
      </c>
      <c r="D24" s="10" t="s">
        <v>46</v>
      </c>
      <c r="E24" s="11">
        <f t="shared" si="4"/>
        <v>6210520.2199999997</v>
      </c>
      <c r="F24" s="31">
        <v>1336520.22</v>
      </c>
      <c r="G24" s="12">
        <v>0</v>
      </c>
      <c r="H24" s="12">
        <v>1184705.22</v>
      </c>
      <c r="I24" s="12">
        <v>4874000</v>
      </c>
      <c r="J24" s="11">
        <f t="shared" si="5"/>
        <v>264635</v>
      </c>
      <c r="K24" s="12">
        <v>50000</v>
      </c>
      <c r="L24" s="12">
        <v>214635</v>
      </c>
      <c r="M24" s="12">
        <v>0</v>
      </c>
      <c r="N24" s="12">
        <v>0</v>
      </c>
      <c r="O24" s="12">
        <v>50000</v>
      </c>
      <c r="P24" s="7">
        <f t="shared" si="3"/>
        <v>6475155.2199999997</v>
      </c>
    </row>
    <row r="25" spans="1:16" ht="110.25">
      <c r="A25" s="38" t="s">
        <v>180</v>
      </c>
      <c r="B25" s="39" t="s">
        <v>181</v>
      </c>
      <c r="C25" s="39" t="s">
        <v>182</v>
      </c>
      <c r="D25" s="23" t="s">
        <v>183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 ht="47.25">
      <c r="A26" s="42" t="s">
        <v>210</v>
      </c>
      <c r="B26" s="40" t="s">
        <v>211</v>
      </c>
      <c r="C26" s="41" t="s">
        <v>47</v>
      </c>
      <c r="D26" s="43" t="s">
        <v>212</v>
      </c>
      <c r="E26" s="11">
        <f t="shared" si="4"/>
        <v>0</v>
      </c>
      <c r="F26" s="31">
        <v>0</v>
      </c>
      <c r="G26" s="12">
        <v>0</v>
      </c>
      <c r="H26" s="12">
        <v>0</v>
      </c>
      <c r="I26" s="12">
        <v>0</v>
      </c>
      <c r="J26" s="11">
        <f t="shared" si="5"/>
        <v>10000000</v>
      </c>
      <c r="K26" s="12">
        <v>10000000</v>
      </c>
      <c r="L26" s="12">
        <v>0</v>
      </c>
      <c r="M26" s="12">
        <v>0</v>
      </c>
      <c r="N26" s="12">
        <v>0</v>
      </c>
      <c r="O26" s="12">
        <v>10000000</v>
      </c>
      <c r="P26" s="7">
        <f t="shared" si="3"/>
        <v>10000000</v>
      </c>
    </row>
    <row r="27" spans="1:16" ht="31.5">
      <c r="A27" s="13" t="s">
        <v>165</v>
      </c>
      <c r="B27" s="13" t="s">
        <v>166</v>
      </c>
      <c r="C27" s="13" t="s">
        <v>167</v>
      </c>
      <c r="D27" s="1" t="s">
        <v>168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177</v>
      </c>
      <c r="B28" s="35" t="s">
        <v>178</v>
      </c>
      <c r="C28" s="36" t="s">
        <v>47</v>
      </c>
      <c r="D28" s="37" t="s">
        <v>179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1471731</v>
      </c>
      <c r="K28" s="12">
        <v>1471731</v>
      </c>
      <c r="L28" s="12">
        <v>0</v>
      </c>
      <c r="M28" s="12">
        <v>0</v>
      </c>
      <c r="N28" s="12">
        <v>0</v>
      </c>
      <c r="O28" s="12">
        <v>1471731</v>
      </c>
      <c r="P28" s="7">
        <f t="shared" si="3"/>
        <v>1471731</v>
      </c>
    </row>
    <row r="29" spans="1:16" ht="31.5">
      <c r="A29" s="35" t="s">
        <v>185</v>
      </c>
      <c r="B29" s="35" t="s">
        <v>186</v>
      </c>
      <c r="C29" s="36" t="s">
        <v>187</v>
      </c>
      <c r="D29" s="37" t="s">
        <v>188</v>
      </c>
      <c r="E29" s="11">
        <f t="shared" si="4"/>
        <v>199409.32</v>
      </c>
      <c r="F29" s="12">
        <v>199409.32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199409.32</v>
      </c>
    </row>
    <row r="30" spans="1:16" ht="47.25">
      <c r="A30" s="8" t="s">
        <v>48</v>
      </c>
      <c r="B30" s="8" t="s">
        <v>49</v>
      </c>
      <c r="C30" s="9" t="s">
        <v>50</v>
      </c>
      <c r="D30" s="10" t="s">
        <v>51</v>
      </c>
      <c r="E30" s="11">
        <f t="shared" si="4"/>
        <v>2296239</v>
      </c>
      <c r="F30" s="12">
        <v>2296239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2374224.65</v>
      </c>
    </row>
    <row r="31" spans="1:16" ht="31.5">
      <c r="A31" s="8" t="s">
        <v>52</v>
      </c>
      <c r="B31" s="8" t="s">
        <v>53</v>
      </c>
      <c r="C31" s="9" t="s">
        <v>54</v>
      </c>
      <c r="D31" s="10" t="s">
        <v>55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7">
        <f t="shared" si="3"/>
        <v>1850</v>
      </c>
    </row>
    <row r="32" spans="1:16" ht="47.25">
      <c r="A32" s="13" t="s">
        <v>205</v>
      </c>
      <c r="B32" s="13">
        <v>7540</v>
      </c>
      <c r="C32" s="13" t="s">
        <v>54</v>
      </c>
      <c r="D32" s="10" t="s">
        <v>206</v>
      </c>
      <c r="E32" s="11">
        <f t="shared" ref="E32" si="6">F32+I32</f>
        <v>2648783</v>
      </c>
      <c r="F32" s="12">
        <v>2648783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2648783</v>
      </c>
    </row>
    <row r="33" spans="1:16" ht="31.5">
      <c r="A33" s="8" t="s">
        <v>56</v>
      </c>
      <c r="B33" s="8" t="s">
        <v>57</v>
      </c>
      <c r="C33" s="9" t="s">
        <v>47</v>
      </c>
      <c r="D33" s="10" t="s">
        <v>58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59</v>
      </c>
      <c r="B34" s="8" t="s">
        <v>60</v>
      </c>
      <c r="C34" s="9" t="s">
        <v>47</v>
      </c>
      <c r="D34" s="10" t="s">
        <v>152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192</v>
      </c>
      <c r="B35" s="40" t="s">
        <v>193</v>
      </c>
      <c r="C35" s="41" t="s">
        <v>194</v>
      </c>
      <c r="D35" s="37" t="s">
        <v>195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159</v>
      </c>
      <c r="B36" s="8" t="s">
        <v>160</v>
      </c>
      <c r="C36" s="9" t="s">
        <v>161</v>
      </c>
      <c r="D36" s="10" t="s">
        <v>162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61</v>
      </c>
      <c r="B37" s="8" t="s">
        <v>62</v>
      </c>
      <c r="C37" s="9" t="s">
        <v>63</v>
      </c>
      <c r="D37" s="10" t="s">
        <v>64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65</v>
      </c>
      <c r="B38" s="15"/>
      <c r="C38" s="16"/>
      <c r="D38" s="17" t="s">
        <v>153</v>
      </c>
      <c r="E38" s="18">
        <f>E39</f>
        <v>117513236.91</v>
      </c>
      <c r="F38" s="18">
        <f>F39</f>
        <v>117513236.91</v>
      </c>
      <c r="G38" s="18">
        <f t="shared" ref="G38:I38" si="8">G39</f>
        <v>86149545.699999988</v>
      </c>
      <c r="H38" s="18">
        <f t="shared" si="8"/>
        <v>5695109.0499999998</v>
      </c>
      <c r="I38" s="18">
        <f t="shared" si="8"/>
        <v>0</v>
      </c>
      <c r="J38" s="18">
        <f>J39</f>
        <v>9147583.6099999994</v>
      </c>
      <c r="K38" s="18">
        <f>K39</f>
        <v>6133289.3599999994</v>
      </c>
      <c r="L38" s="18">
        <f t="shared" ref="L38:O38" si="9">L39</f>
        <v>3014294.2500000005</v>
      </c>
      <c r="M38" s="18">
        <f t="shared" si="9"/>
        <v>26200</v>
      </c>
      <c r="N38" s="18">
        <f t="shared" si="9"/>
        <v>0</v>
      </c>
      <c r="O38" s="18">
        <f t="shared" si="9"/>
        <v>6133289.3599999994</v>
      </c>
      <c r="P38" s="7">
        <f t="shared" si="3"/>
        <v>126660820.52</v>
      </c>
    </row>
    <row r="39" spans="1:16">
      <c r="A39" s="14" t="s">
        <v>66</v>
      </c>
      <c r="B39" s="15"/>
      <c r="C39" s="16"/>
      <c r="D39" s="17" t="s">
        <v>154</v>
      </c>
      <c r="E39" s="18">
        <f t="shared" ref="E39:J39" si="10">SUM(E40:E61)</f>
        <v>117513236.91</v>
      </c>
      <c r="F39" s="18">
        <f t="shared" si="10"/>
        <v>117513236.91</v>
      </c>
      <c r="G39" s="18">
        <f t="shared" si="10"/>
        <v>86149545.699999988</v>
      </c>
      <c r="H39" s="18">
        <f t="shared" si="10"/>
        <v>5695109.0499999998</v>
      </c>
      <c r="I39" s="18">
        <f t="shared" si="10"/>
        <v>0</v>
      </c>
      <c r="J39" s="18">
        <f t="shared" si="10"/>
        <v>9147583.6099999994</v>
      </c>
      <c r="K39" s="18">
        <f>SUM(K40:K61)</f>
        <v>6133289.3599999994</v>
      </c>
      <c r="L39" s="18">
        <f t="shared" ref="L39:N39" si="11">SUM(L40:L61)</f>
        <v>3014294.2500000005</v>
      </c>
      <c r="M39" s="18">
        <f t="shared" si="11"/>
        <v>26200</v>
      </c>
      <c r="N39" s="18">
        <f t="shared" si="11"/>
        <v>0</v>
      </c>
      <c r="O39" s="18">
        <f>SUM(O40:O61)</f>
        <v>6133289.3599999994</v>
      </c>
      <c r="P39" s="7">
        <f t="shared" si="3"/>
        <v>126660820.52</v>
      </c>
    </row>
    <row r="40" spans="1:16" ht="47.25">
      <c r="A40" s="8" t="s">
        <v>67</v>
      </c>
      <c r="B40" s="8" t="s">
        <v>68</v>
      </c>
      <c r="C40" s="9" t="s">
        <v>22</v>
      </c>
      <c r="D40" s="10" t="s">
        <v>158</v>
      </c>
      <c r="E40" s="11">
        <f>F40+I40</f>
        <v>2112474.52</v>
      </c>
      <c r="F40" s="12">
        <v>2112474.52</v>
      </c>
      <c r="G40" s="12">
        <v>954567.22</v>
      </c>
      <c r="H40" s="12">
        <v>626719.12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2135499.52</v>
      </c>
    </row>
    <row r="41" spans="1:16">
      <c r="A41" s="8" t="s">
        <v>69</v>
      </c>
      <c r="B41" s="8" t="s">
        <v>70</v>
      </c>
      <c r="C41" s="9" t="s">
        <v>71</v>
      </c>
      <c r="D41" s="10" t="s">
        <v>72</v>
      </c>
      <c r="E41" s="11">
        <f t="shared" ref="E41:E61" si="12">F41+I41</f>
        <v>16330638.220000001</v>
      </c>
      <c r="F41" s="12">
        <v>16330638.220000001</v>
      </c>
      <c r="G41" s="12">
        <v>11650310</v>
      </c>
      <c r="H41" s="12">
        <v>1118976.93</v>
      </c>
      <c r="I41" s="12">
        <v>0</v>
      </c>
      <c r="J41" s="11">
        <f t="shared" ref="J41:J61" si="13">K41+L41</f>
        <v>1430285.27</v>
      </c>
      <c r="K41" s="12">
        <v>53997.67</v>
      </c>
      <c r="L41" s="12">
        <v>1376287.6</v>
      </c>
      <c r="M41" s="12">
        <v>0</v>
      </c>
      <c r="N41" s="12">
        <v>0</v>
      </c>
      <c r="O41" s="12">
        <v>53997.67</v>
      </c>
      <c r="P41" s="7">
        <f t="shared" si="3"/>
        <v>17760923.490000002</v>
      </c>
    </row>
    <row r="42" spans="1:16" ht="31.5">
      <c r="A42" s="8" t="s">
        <v>73</v>
      </c>
      <c r="B42" s="8" t="s">
        <v>74</v>
      </c>
      <c r="C42" s="9" t="s">
        <v>75</v>
      </c>
      <c r="D42" s="10" t="s">
        <v>76</v>
      </c>
      <c r="E42" s="11">
        <f t="shared" si="12"/>
        <v>18607372.039999999</v>
      </c>
      <c r="F42" s="12">
        <v>18607372.039999999</v>
      </c>
      <c r="G42" s="12">
        <v>10469405.859999999</v>
      </c>
      <c r="H42" s="12">
        <v>3435452.71</v>
      </c>
      <c r="I42" s="12">
        <v>0</v>
      </c>
      <c r="J42" s="11">
        <f t="shared" si="13"/>
        <v>2898979.95</v>
      </c>
      <c r="K42" s="12">
        <v>1584171.69</v>
      </c>
      <c r="L42" s="12">
        <v>1314808.26</v>
      </c>
      <c r="M42" s="12">
        <v>0</v>
      </c>
      <c r="N42" s="12">
        <v>0</v>
      </c>
      <c r="O42" s="12">
        <v>1584171.69</v>
      </c>
      <c r="P42" s="7">
        <f t="shared" si="3"/>
        <v>21506351.989999998</v>
      </c>
    </row>
    <row r="43" spans="1:16" ht="31.5">
      <c r="A43" s="8" t="s">
        <v>77</v>
      </c>
      <c r="B43" s="8" t="s">
        <v>78</v>
      </c>
      <c r="C43" s="9" t="s">
        <v>75</v>
      </c>
      <c r="D43" s="10" t="s">
        <v>76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79</v>
      </c>
      <c r="B44" s="8" t="s">
        <v>80</v>
      </c>
      <c r="C44" s="9" t="s">
        <v>81</v>
      </c>
      <c r="D44" s="10" t="s">
        <v>82</v>
      </c>
      <c r="E44" s="11">
        <f t="shared" si="12"/>
        <v>2255339.35</v>
      </c>
      <c r="F44" s="12">
        <v>2255339.35</v>
      </c>
      <c r="G44" s="12">
        <v>1626628</v>
      </c>
      <c r="H44" s="12">
        <v>184402.03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2266833.7000000002</v>
      </c>
    </row>
    <row r="45" spans="1:16" ht="31.5">
      <c r="A45" s="8" t="s">
        <v>83</v>
      </c>
      <c r="B45" s="8" t="s">
        <v>84</v>
      </c>
      <c r="C45" s="9" t="s">
        <v>81</v>
      </c>
      <c r="D45" s="10" t="s">
        <v>85</v>
      </c>
      <c r="E45" s="11">
        <f t="shared" si="12"/>
        <v>3400781.44</v>
      </c>
      <c r="F45" s="12">
        <v>3400781.44</v>
      </c>
      <c r="G45" s="12">
        <v>2656031.52</v>
      </c>
      <c r="H45" s="12">
        <v>174735.72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3480781.44</v>
      </c>
    </row>
    <row r="46" spans="1:16" ht="31.5">
      <c r="A46" s="8" t="s">
        <v>86</v>
      </c>
      <c r="B46" s="8" t="s">
        <v>87</v>
      </c>
      <c r="C46" s="9" t="s">
        <v>88</v>
      </c>
      <c r="D46" s="10" t="s">
        <v>89</v>
      </c>
      <c r="E46" s="11">
        <f t="shared" si="12"/>
        <v>728603.33</v>
      </c>
      <c r="F46" s="12">
        <v>728603.33</v>
      </c>
      <c r="G46" s="12">
        <v>596455.43999999994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728603.33</v>
      </c>
    </row>
    <row r="47" spans="1:16" ht="31.5">
      <c r="A47" s="8" t="s">
        <v>90</v>
      </c>
      <c r="B47" s="8" t="s">
        <v>91</v>
      </c>
      <c r="C47" s="9" t="s">
        <v>88</v>
      </c>
      <c r="D47" s="10" t="s">
        <v>92</v>
      </c>
      <c r="E47" s="11">
        <f t="shared" si="12"/>
        <v>6803948.0700000003</v>
      </c>
      <c r="F47" s="12">
        <v>6803948.0700000003</v>
      </c>
      <c r="G47" s="12">
        <v>4348932.3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6808798.0700000003</v>
      </c>
    </row>
    <row r="48" spans="1:16">
      <c r="A48" s="8" t="s">
        <v>93</v>
      </c>
      <c r="B48" s="8" t="s">
        <v>94</v>
      </c>
      <c r="C48" s="9" t="s">
        <v>88</v>
      </c>
      <c r="D48" s="10" t="s">
        <v>95</v>
      </c>
      <c r="E48" s="11">
        <f t="shared" si="12"/>
        <v>117120</v>
      </c>
      <c r="F48" s="12">
        <v>117120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117120</v>
      </c>
    </row>
    <row r="49" spans="1:16" ht="78.75">
      <c r="A49" s="40" t="s">
        <v>196</v>
      </c>
      <c r="B49" s="40" t="s">
        <v>197</v>
      </c>
      <c r="C49" s="41" t="s">
        <v>88</v>
      </c>
      <c r="D49" s="37" t="s">
        <v>198</v>
      </c>
      <c r="E49" s="11">
        <f t="shared" si="12"/>
        <v>51263.199999999997</v>
      </c>
      <c r="F49" s="12">
        <v>51263.199999999997</v>
      </c>
      <c r="G49" s="12">
        <v>0</v>
      </c>
      <c r="H49" s="12">
        <v>0</v>
      </c>
      <c r="I49" s="12">
        <v>0</v>
      </c>
      <c r="J49" s="11">
        <f t="shared" si="13"/>
        <v>25136.799999999999</v>
      </c>
      <c r="K49" s="12">
        <v>25136.799999999999</v>
      </c>
      <c r="L49" s="12">
        <v>0</v>
      </c>
      <c r="M49" s="12">
        <v>0</v>
      </c>
      <c r="N49" s="12">
        <v>0</v>
      </c>
      <c r="O49" s="12">
        <v>25136.799999999999</v>
      </c>
      <c r="P49" s="7">
        <f t="shared" si="3"/>
        <v>76400</v>
      </c>
    </row>
    <row r="50" spans="1:16" ht="78.75">
      <c r="A50" s="40" t="s">
        <v>199</v>
      </c>
      <c r="B50" s="40" t="s">
        <v>200</v>
      </c>
      <c r="C50" s="41" t="s">
        <v>88</v>
      </c>
      <c r="D50" s="37" t="s">
        <v>201</v>
      </c>
      <c r="E50" s="11">
        <f t="shared" si="12"/>
        <v>476148.4</v>
      </c>
      <c r="F50" s="12">
        <v>476148.4</v>
      </c>
      <c r="G50" s="12">
        <v>12175.2</v>
      </c>
      <c r="H50" s="12">
        <v>0</v>
      </c>
      <c r="I50" s="12">
        <v>0</v>
      </c>
      <c r="J50" s="11">
        <f t="shared" si="13"/>
        <v>226197.2</v>
      </c>
      <c r="K50" s="12">
        <v>226197.2</v>
      </c>
      <c r="L50" s="12">
        <v>0</v>
      </c>
      <c r="M50" s="12">
        <v>0</v>
      </c>
      <c r="N50" s="12">
        <v>0</v>
      </c>
      <c r="O50" s="12">
        <v>226197.2</v>
      </c>
      <c r="P50" s="7">
        <f t="shared" si="3"/>
        <v>702345.60000000009</v>
      </c>
    </row>
    <row r="51" spans="1:16" ht="63">
      <c r="A51" s="32" t="s">
        <v>171</v>
      </c>
      <c r="B51" s="32" t="s">
        <v>172</v>
      </c>
      <c r="C51" s="33" t="s">
        <v>88</v>
      </c>
      <c r="D51" s="34" t="s">
        <v>173</v>
      </c>
      <c r="E51" s="11">
        <f t="shared" si="12"/>
        <v>41000</v>
      </c>
      <c r="F51" s="12">
        <v>41000</v>
      </c>
      <c r="G51" s="12">
        <v>34199.449999999997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174</v>
      </c>
      <c r="B52" s="32" t="s">
        <v>175</v>
      </c>
      <c r="C52" s="33" t="s">
        <v>88</v>
      </c>
      <c r="D52" s="34" t="s">
        <v>176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97</v>
      </c>
      <c r="B53" s="8" t="s">
        <v>98</v>
      </c>
      <c r="C53" s="9" t="s">
        <v>99</v>
      </c>
      <c r="D53" s="10" t="s">
        <v>100</v>
      </c>
      <c r="E53" s="11">
        <f t="shared" si="12"/>
        <v>2778687.05</v>
      </c>
      <c r="F53" s="12">
        <v>2778687.05</v>
      </c>
      <c r="G53" s="12">
        <v>2076555</v>
      </c>
      <c r="H53" s="12">
        <v>57451.4</v>
      </c>
      <c r="I53" s="12">
        <v>0</v>
      </c>
      <c r="J53" s="11">
        <f t="shared" si="13"/>
        <v>105350.68</v>
      </c>
      <c r="K53" s="12">
        <v>0</v>
      </c>
      <c r="L53" s="12">
        <v>105350.68</v>
      </c>
      <c r="M53" s="12">
        <v>0</v>
      </c>
      <c r="N53" s="12">
        <v>0</v>
      </c>
      <c r="O53" s="12">
        <v>0</v>
      </c>
      <c r="P53" s="7">
        <f t="shared" si="3"/>
        <v>2884037.73</v>
      </c>
    </row>
    <row r="54" spans="1:16">
      <c r="A54" s="8" t="s">
        <v>101</v>
      </c>
      <c r="B54" s="8" t="s">
        <v>102</v>
      </c>
      <c r="C54" s="9" t="s">
        <v>99</v>
      </c>
      <c r="D54" s="10" t="s">
        <v>103</v>
      </c>
      <c r="E54" s="11">
        <f t="shared" si="12"/>
        <v>645122.89</v>
      </c>
      <c r="F54" s="12">
        <v>645122.89</v>
      </c>
      <c r="G54" s="12">
        <v>499619</v>
      </c>
      <c r="H54" s="12">
        <v>30700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655122.89</v>
      </c>
    </row>
    <row r="55" spans="1:16" ht="47.25">
      <c r="A55" s="8" t="s">
        <v>104</v>
      </c>
      <c r="B55" s="8" t="s">
        <v>105</v>
      </c>
      <c r="C55" s="9" t="s">
        <v>106</v>
      </c>
      <c r="D55" s="10" t="s">
        <v>107</v>
      </c>
      <c r="E55" s="11">
        <f t="shared" si="12"/>
        <v>7563948.5999999996</v>
      </c>
      <c r="F55" s="12">
        <v>7563948.5999999996</v>
      </c>
      <c r="G55" s="12">
        <v>5916573.3300000001</v>
      </c>
      <c r="H55" s="12">
        <v>52101.14</v>
      </c>
      <c r="I55" s="12">
        <v>0</v>
      </c>
      <c r="J55" s="11">
        <f t="shared" si="13"/>
        <v>84143.360000000001</v>
      </c>
      <c r="K55" s="12">
        <v>0</v>
      </c>
      <c r="L55" s="12">
        <v>84143.360000000001</v>
      </c>
      <c r="M55" s="12">
        <v>0</v>
      </c>
      <c r="N55" s="12">
        <v>0</v>
      </c>
      <c r="O55" s="12">
        <v>0</v>
      </c>
      <c r="P55" s="7">
        <f t="shared" si="3"/>
        <v>7648091.96</v>
      </c>
    </row>
    <row r="56" spans="1:16">
      <c r="A56" s="8" t="s">
        <v>108</v>
      </c>
      <c r="B56" s="8" t="s">
        <v>109</v>
      </c>
      <c r="C56" s="9" t="s">
        <v>110</v>
      </c>
      <c r="D56" s="10" t="s">
        <v>111</v>
      </c>
      <c r="E56" s="11">
        <f t="shared" si="12"/>
        <v>142340</v>
      </c>
      <c r="F56" s="12">
        <v>142340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142340</v>
      </c>
    </row>
    <row r="57" spans="1:16" ht="47.25">
      <c r="A57" s="8" t="s">
        <v>112</v>
      </c>
      <c r="B57" s="8" t="s">
        <v>113</v>
      </c>
      <c r="C57" s="9" t="s">
        <v>114</v>
      </c>
      <c r="D57" s="10" t="s">
        <v>115</v>
      </c>
      <c r="E57" s="11">
        <f t="shared" si="12"/>
        <v>2790573.42</v>
      </c>
      <c r="F57" s="12">
        <v>2790573.42</v>
      </c>
      <c r="G57" s="12">
        <v>2165790</v>
      </c>
      <c r="H57" s="12">
        <v>14570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2817933.42</v>
      </c>
    </row>
    <row r="58" spans="1:16">
      <c r="A58" s="13" t="s">
        <v>190</v>
      </c>
      <c r="B58" s="13" t="s">
        <v>169</v>
      </c>
      <c r="C58" s="13" t="s">
        <v>167</v>
      </c>
      <c r="D58" s="23" t="s">
        <v>170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191</v>
      </c>
      <c r="B59" s="13" t="s">
        <v>166</v>
      </c>
      <c r="C59" s="13" t="s">
        <v>167</v>
      </c>
      <c r="D59" s="1" t="s">
        <v>168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189</v>
      </c>
      <c r="B60" s="35" t="s">
        <v>178</v>
      </c>
      <c r="C60" s="36" t="s">
        <v>47</v>
      </c>
      <c r="D60" s="37" t="s">
        <v>179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4149941</v>
      </c>
      <c r="K60" s="12">
        <v>4149941</v>
      </c>
      <c r="L60" s="12">
        <v>0</v>
      </c>
      <c r="M60" s="12">
        <v>0</v>
      </c>
      <c r="N60" s="12">
        <v>0</v>
      </c>
      <c r="O60" s="12">
        <v>4149941</v>
      </c>
      <c r="P60" s="7">
        <f t="shared" si="3"/>
        <v>4149941</v>
      </c>
    </row>
    <row r="61" spans="1:16" ht="31.5">
      <c r="A61" s="8" t="s">
        <v>116</v>
      </c>
      <c r="B61" s="8" t="s">
        <v>53</v>
      </c>
      <c r="C61" s="9" t="s">
        <v>54</v>
      </c>
      <c r="D61" s="10" t="s">
        <v>55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117</v>
      </c>
      <c r="B62" s="15"/>
      <c r="C62" s="16"/>
      <c r="D62" s="17" t="s">
        <v>155</v>
      </c>
      <c r="E62" s="18">
        <f>E63</f>
        <v>8255527</v>
      </c>
      <c r="F62" s="18">
        <f>F63</f>
        <v>8255527</v>
      </c>
      <c r="G62" s="18">
        <f t="shared" ref="G62:I62" si="14">G63</f>
        <v>5225324.7300000004</v>
      </c>
      <c r="H62" s="18">
        <f t="shared" si="14"/>
        <v>262300</v>
      </c>
      <c r="I62" s="18">
        <f t="shared" si="14"/>
        <v>0</v>
      </c>
      <c r="J62" s="18">
        <f>J63</f>
        <v>345614.43</v>
      </c>
      <c r="K62" s="18">
        <f>K63</f>
        <v>315692</v>
      </c>
      <c r="L62" s="18">
        <f t="shared" ref="L62:O62" si="15">L63</f>
        <v>29922.43</v>
      </c>
      <c r="M62" s="18">
        <f t="shared" si="15"/>
        <v>0</v>
      </c>
      <c r="N62" s="18">
        <f t="shared" si="15"/>
        <v>0</v>
      </c>
      <c r="O62" s="18">
        <f t="shared" si="15"/>
        <v>315692</v>
      </c>
      <c r="P62" s="7">
        <f t="shared" si="3"/>
        <v>8601141.4299999997</v>
      </c>
    </row>
    <row r="63" spans="1:16">
      <c r="A63" s="14" t="s">
        <v>118</v>
      </c>
      <c r="B63" s="15"/>
      <c r="C63" s="16"/>
      <c r="D63" s="17" t="s">
        <v>155</v>
      </c>
      <c r="E63" s="18">
        <f>SUM(E64:E72)</f>
        <v>8255527</v>
      </c>
      <c r="F63" s="18">
        <f>SUM(F64:F72)</f>
        <v>8255527</v>
      </c>
      <c r="G63" s="18">
        <f t="shared" ref="G63:O63" si="16">SUM(G64:G72)</f>
        <v>5225324.7300000004</v>
      </c>
      <c r="H63" s="18">
        <f t="shared" si="16"/>
        <v>262300</v>
      </c>
      <c r="I63" s="18">
        <f t="shared" si="16"/>
        <v>0</v>
      </c>
      <c r="J63" s="18">
        <f t="shared" si="16"/>
        <v>345614.43</v>
      </c>
      <c r="K63" s="18">
        <f>SUM(K64:K72)</f>
        <v>315692</v>
      </c>
      <c r="L63" s="18">
        <f t="shared" si="16"/>
        <v>29922.43</v>
      </c>
      <c r="M63" s="18">
        <f t="shared" si="16"/>
        <v>0</v>
      </c>
      <c r="N63" s="18">
        <f t="shared" si="16"/>
        <v>0</v>
      </c>
      <c r="O63" s="18">
        <f t="shared" si="16"/>
        <v>315692</v>
      </c>
      <c r="P63" s="7">
        <f t="shared" si="3"/>
        <v>8601141.4299999997</v>
      </c>
    </row>
    <row r="64" spans="1:16" ht="47.25">
      <c r="A64" s="8" t="s">
        <v>119</v>
      </c>
      <c r="B64" s="8" t="s">
        <v>68</v>
      </c>
      <c r="C64" s="9" t="s">
        <v>22</v>
      </c>
      <c r="D64" s="10" t="s">
        <v>158</v>
      </c>
      <c r="E64" s="11">
        <f>F64+I64</f>
        <v>1177456.17</v>
      </c>
      <c r="F64" s="12">
        <v>1177456.17</v>
      </c>
      <c r="G64" s="12">
        <v>925649.9</v>
      </c>
      <c r="H64" s="12">
        <v>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1177456.17</v>
      </c>
    </row>
    <row r="65" spans="1:16" ht="31.5">
      <c r="A65" s="8" t="s">
        <v>120</v>
      </c>
      <c r="B65" s="8" t="s">
        <v>121</v>
      </c>
      <c r="C65" s="9" t="s">
        <v>80</v>
      </c>
      <c r="D65" s="10" t="s">
        <v>122</v>
      </c>
      <c r="E65" s="11">
        <f t="shared" ref="E65:E72" si="17">F65+I65</f>
        <v>21000</v>
      </c>
      <c r="F65" s="12">
        <v>21000</v>
      </c>
      <c r="G65" s="12">
        <v>0</v>
      </c>
      <c r="H65" s="12">
        <v>0</v>
      </c>
      <c r="I65" s="12">
        <v>0</v>
      </c>
      <c r="J65" s="11">
        <f t="shared" ref="J65:J72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21000</v>
      </c>
    </row>
    <row r="66" spans="1:16" ht="47.25">
      <c r="A66" s="8" t="s">
        <v>123</v>
      </c>
      <c r="B66" s="8" t="s">
        <v>124</v>
      </c>
      <c r="C66" s="9" t="s">
        <v>80</v>
      </c>
      <c r="D66" s="10" t="s">
        <v>125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6" ht="63">
      <c r="A67" s="8" t="s">
        <v>126</v>
      </c>
      <c r="B67" s="8" t="s">
        <v>127</v>
      </c>
      <c r="C67" s="9" t="s">
        <v>128</v>
      </c>
      <c r="D67" s="10" t="s">
        <v>129</v>
      </c>
      <c r="E67" s="11">
        <f t="shared" si="17"/>
        <v>2243874.83</v>
      </c>
      <c r="F67" s="12">
        <v>2243874.83</v>
      </c>
      <c r="G67" s="12">
        <v>1818774.83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2243874.83</v>
      </c>
    </row>
    <row r="68" spans="1:16" ht="31.5">
      <c r="A68" s="8" t="s">
        <v>130</v>
      </c>
      <c r="B68" s="8" t="s">
        <v>131</v>
      </c>
      <c r="C68" s="9" t="s">
        <v>70</v>
      </c>
      <c r="D68" s="10" t="s">
        <v>132</v>
      </c>
      <c r="E68" s="11">
        <f t="shared" si="17"/>
        <v>3576236</v>
      </c>
      <c r="F68" s="12">
        <v>3576236</v>
      </c>
      <c r="G68" s="12">
        <v>2315300</v>
      </c>
      <c r="H68" s="12">
        <v>262300</v>
      </c>
      <c r="I68" s="12">
        <v>0</v>
      </c>
      <c r="J68" s="11">
        <f t="shared" si="18"/>
        <v>29922.43</v>
      </c>
      <c r="K68" s="12">
        <v>0</v>
      </c>
      <c r="L68" s="12">
        <v>29922.43</v>
      </c>
      <c r="M68" s="12">
        <v>0</v>
      </c>
      <c r="N68" s="12">
        <v>0</v>
      </c>
      <c r="O68" s="12">
        <v>0</v>
      </c>
      <c r="P68" s="7">
        <f t="shared" si="3"/>
        <v>3606158.43</v>
      </c>
    </row>
    <row r="69" spans="1:16" ht="31.5">
      <c r="A69" s="8" t="s">
        <v>133</v>
      </c>
      <c r="B69" s="8" t="s">
        <v>134</v>
      </c>
      <c r="C69" s="9" t="s">
        <v>96</v>
      </c>
      <c r="D69" s="10" t="s">
        <v>163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6" ht="31.5">
      <c r="A70" s="8" t="s">
        <v>135</v>
      </c>
      <c r="B70" s="8" t="s">
        <v>136</v>
      </c>
      <c r="C70" s="9" t="s">
        <v>137</v>
      </c>
      <c r="D70" s="10" t="s">
        <v>138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6" ht="110.25">
      <c r="A71" s="42" t="s">
        <v>213</v>
      </c>
      <c r="B71" s="42" t="s">
        <v>214</v>
      </c>
      <c r="C71" s="44" t="s">
        <v>215</v>
      </c>
      <c r="D71" s="37" t="s">
        <v>216</v>
      </c>
      <c r="E71" s="11">
        <f t="shared" si="17"/>
        <v>0</v>
      </c>
      <c r="F71" s="12">
        <v>0</v>
      </c>
      <c r="G71" s="12">
        <v>0</v>
      </c>
      <c r="H71" s="12">
        <v>0</v>
      </c>
      <c r="I71" s="12">
        <v>0</v>
      </c>
      <c r="J71" s="11">
        <f t="shared" si="18"/>
        <v>315692</v>
      </c>
      <c r="K71" s="12">
        <v>315692</v>
      </c>
      <c r="L71" s="12">
        <v>0</v>
      </c>
      <c r="M71" s="12">
        <v>0</v>
      </c>
      <c r="N71" s="12">
        <v>0</v>
      </c>
      <c r="O71" s="12">
        <v>315692</v>
      </c>
      <c r="P71" s="7">
        <f t="shared" si="3"/>
        <v>315692</v>
      </c>
    </row>
    <row r="72" spans="1:16" ht="31.5">
      <c r="A72" s="8" t="s">
        <v>139</v>
      </c>
      <c r="B72" s="8" t="s">
        <v>53</v>
      </c>
      <c r="C72" s="9" t="s">
        <v>54</v>
      </c>
      <c r="D72" s="10" t="s">
        <v>55</v>
      </c>
      <c r="E72" s="11">
        <f t="shared" si="17"/>
        <v>360</v>
      </c>
      <c r="F72" s="12">
        <v>360</v>
      </c>
      <c r="G72" s="12">
        <v>0</v>
      </c>
      <c r="H72" s="12">
        <v>0</v>
      </c>
      <c r="I72" s="12">
        <v>0</v>
      </c>
      <c r="J72" s="11">
        <f t="shared" si="18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7">
        <f t="shared" si="3"/>
        <v>360</v>
      </c>
    </row>
    <row r="73" spans="1:16" ht="31.5">
      <c r="A73" s="14" t="s">
        <v>140</v>
      </c>
      <c r="B73" s="15"/>
      <c r="C73" s="16"/>
      <c r="D73" s="17" t="s">
        <v>156</v>
      </c>
      <c r="E73" s="18">
        <f>E74</f>
        <v>2778186</v>
      </c>
      <c r="F73" s="18">
        <f>F74</f>
        <v>2708186</v>
      </c>
      <c r="G73" s="18">
        <f t="shared" ref="G73:I73" si="19">G74</f>
        <v>1513858.41</v>
      </c>
      <c r="H73" s="18">
        <f t="shared" si="19"/>
        <v>0</v>
      </c>
      <c r="I73" s="18">
        <f t="shared" si="19"/>
        <v>20000</v>
      </c>
      <c r="J73" s="18">
        <f>J74</f>
        <v>72319</v>
      </c>
      <c r="K73" s="18">
        <f>K74</f>
        <v>72319</v>
      </c>
      <c r="L73" s="18">
        <f t="shared" ref="L73:O73" si="20">L74</f>
        <v>0</v>
      </c>
      <c r="M73" s="18">
        <f t="shared" si="20"/>
        <v>0</v>
      </c>
      <c r="N73" s="18">
        <f t="shared" si="20"/>
        <v>0</v>
      </c>
      <c r="O73" s="18">
        <f t="shared" si="20"/>
        <v>72319</v>
      </c>
      <c r="P73" s="7">
        <f t="shared" si="3"/>
        <v>2850505</v>
      </c>
    </row>
    <row r="74" spans="1:16">
      <c r="A74" s="14" t="s">
        <v>141</v>
      </c>
      <c r="B74" s="15"/>
      <c r="C74" s="16"/>
      <c r="D74" s="17" t="s">
        <v>157</v>
      </c>
      <c r="E74" s="18">
        <f>SUM(E75:E79)</f>
        <v>2778186</v>
      </c>
      <c r="F74" s="18">
        <f>SUM(F75:F79)</f>
        <v>2708186</v>
      </c>
      <c r="G74" s="18">
        <f t="shared" ref="G74:I74" si="21">SUM(G75:G79)</f>
        <v>1513858.41</v>
      </c>
      <c r="H74" s="18">
        <f t="shared" si="21"/>
        <v>0</v>
      </c>
      <c r="I74" s="18">
        <f t="shared" si="21"/>
        <v>20000</v>
      </c>
      <c r="J74" s="18">
        <f t="shared" ref="J74:K74" si="22">SUM(J75:J78)</f>
        <v>72319</v>
      </c>
      <c r="K74" s="18">
        <f t="shared" si="22"/>
        <v>72319</v>
      </c>
      <c r="L74" s="18">
        <f t="shared" ref="L74" si="23">SUM(L75:L78)</f>
        <v>0</v>
      </c>
      <c r="M74" s="18">
        <f t="shared" ref="M74" si="24">SUM(M75:M78)</f>
        <v>0</v>
      </c>
      <c r="N74" s="18">
        <f t="shared" ref="N74" si="25">SUM(N75:N78)</f>
        <v>0</v>
      </c>
      <c r="O74" s="18">
        <f t="shared" ref="O74" si="26">SUM(O75:O78)</f>
        <v>72319</v>
      </c>
      <c r="P74" s="7">
        <f t="shared" si="3"/>
        <v>2850505</v>
      </c>
    </row>
    <row r="75" spans="1:16" ht="47.25">
      <c r="A75" s="8" t="s">
        <v>142</v>
      </c>
      <c r="B75" s="8" t="s">
        <v>68</v>
      </c>
      <c r="C75" s="9" t="s">
        <v>22</v>
      </c>
      <c r="D75" s="10" t="s">
        <v>158</v>
      </c>
      <c r="E75" s="11">
        <f>F75+I75</f>
        <v>1867916.05</v>
      </c>
      <c r="F75" s="12">
        <v>1867916.05</v>
      </c>
      <c r="G75" s="12">
        <v>1513858.41</v>
      </c>
      <c r="H75" s="12">
        <v>0</v>
      </c>
      <c r="I75" s="12">
        <v>0</v>
      </c>
      <c r="J75" s="11">
        <f>K75+L75</f>
        <v>36000</v>
      </c>
      <c r="K75" s="12">
        <v>36000</v>
      </c>
      <c r="L75" s="12">
        <v>0</v>
      </c>
      <c r="M75" s="12">
        <v>0</v>
      </c>
      <c r="N75" s="12">
        <v>0</v>
      </c>
      <c r="O75" s="12">
        <v>36000</v>
      </c>
      <c r="P75" s="7">
        <f t="shared" si="3"/>
        <v>1903916.05</v>
      </c>
    </row>
    <row r="76" spans="1:16" ht="31.5">
      <c r="A76" s="8" t="s">
        <v>143</v>
      </c>
      <c r="B76" s="8" t="s">
        <v>53</v>
      </c>
      <c r="C76" s="9" t="s">
        <v>54</v>
      </c>
      <c r="D76" s="10" t="s">
        <v>55</v>
      </c>
      <c r="E76" s="11">
        <f t="shared" ref="E76:E79" si="27">F76+I76</f>
        <v>12918</v>
      </c>
      <c r="F76" s="12">
        <v>12918</v>
      </c>
      <c r="G76" s="12">
        <v>0</v>
      </c>
      <c r="H76" s="12">
        <v>0</v>
      </c>
      <c r="I76" s="12">
        <v>0</v>
      </c>
      <c r="J76" s="11">
        <f t="shared" ref="J76:J79" si="28">K76+L76</f>
        <v>36319</v>
      </c>
      <c r="K76" s="12">
        <v>36319</v>
      </c>
      <c r="L76" s="12">
        <v>0</v>
      </c>
      <c r="M76" s="12">
        <v>0</v>
      </c>
      <c r="N76" s="12">
        <v>0</v>
      </c>
      <c r="O76" s="12">
        <v>36319</v>
      </c>
      <c r="P76" s="7">
        <f t="shared" si="3"/>
        <v>49237</v>
      </c>
    </row>
    <row r="77" spans="1:16">
      <c r="A77" s="8" t="s">
        <v>144</v>
      </c>
      <c r="B77" s="8" t="s">
        <v>145</v>
      </c>
      <c r="C77" s="9" t="s">
        <v>26</v>
      </c>
      <c r="D77" s="10" t="s">
        <v>146</v>
      </c>
      <c r="E77" s="11">
        <v>50000</v>
      </c>
      <c r="F77" s="12">
        <v>0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50000</v>
      </c>
    </row>
    <row r="78" spans="1:16">
      <c r="A78" s="8">
        <v>3719770</v>
      </c>
      <c r="B78" s="8">
        <v>9770</v>
      </c>
      <c r="C78" s="13" t="s">
        <v>25</v>
      </c>
      <c r="D78" s="10" t="s">
        <v>164</v>
      </c>
      <c r="E78" s="11">
        <f t="shared" si="27"/>
        <v>777351.95</v>
      </c>
      <c r="F78" s="12">
        <v>777351.95</v>
      </c>
      <c r="G78" s="12">
        <v>0</v>
      </c>
      <c r="H78" s="12">
        <v>0</v>
      </c>
      <c r="I78" s="12">
        <v>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777351.95</v>
      </c>
    </row>
    <row r="79" spans="1:16" ht="63">
      <c r="A79" s="35" t="s">
        <v>202</v>
      </c>
      <c r="B79" s="35" t="s">
        <v>203</v>
      </c>
      <c r="C79" s="36" t="s">
        <v>25</v>
      </c>
      <c r="D79" s="37" t="s">
        <v>204</v>
      </c>
      <c r="E79" s="11">
        <f t="shared" si="27"/>
        <v>70000</v>
      </c>
      <c r="F79" s="12">
        <v>50000</v>
      </c>
      <c r="G79" s="12">
        <v>0</v>
      </c>
      <c r="H79" s="12">
        <v>0</v>
      </c>
      <c r="I79" s="12">
        <v>20000</v>
      </c>
      <c r="J79" s="11">
        <f t="shared" si="28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7">
        <f t="shared" si="3"/>
        <v>70000</v>
      </c>
    </row>
    <row r="80" spans="1:16">
      <c r="A80" s="19" t="s">
        <v>148</v>
      </c>
      <c r="B80" s="20" t="s">
        <v>148</v>
      </c>
      <c r="C80" s="21" t="s">
        <v>148</v>
      </c>
      <c r="D80" s="22" t="s">
        <v>147</v>
      </c>
      <c r="E80" s="7">
        <f t="shared" ref="E80:O80" si="29">E14+E38+E62+E73</f>
        <v>170210017.91</v>
      </c>
      <c r="F80" s="7">
        <f t="shared" si="29"/>
        <v>165032812.91</v>
      </c>
      <c r="G80" s="7">
        <f t="shared" si="29"/>
        <v>110364390.10999998</v>
      </c>
      <c r="H80" s="7">
        <f t="shared" si="29"/>
        <v>9644859.5399999991</v>
      </c>
      <c r="I80" s="7">
        <f t="shared" si="29"/>
        <v>5127205</v>
      </c>
      <c r="J80" s="7">
        <f t="shared" si="29"/>
        <v>22535994.989999998</v>
      </c>
      <c r="K80" s="7">
        <f t="shared" si="29"/>
        <v>18086031.359999999</v>
      </c>
      <c r="L80" s="7">
        <f t="shared" si="29"/>
        <v>4449963.6300000008</v>
      </c>
      <c r="M80" s="7">
        <f t="shared" si="29"/>
        <v>26200</v>
      </c>
      <c r="N80" s="7">
        <f t="shared" si="29"/>
        <v>0</v>
      </c>
      <c r="O80" s="7">
        <f t="shared" si="29"/>
        <v>18086031.359999999</v>
      </c>
      <c r="P80" s="7">
        <f>E80+J80</f>
        <v>192746012.90000001</v>
      </c>
    </row>
    <row r="81" spans="1:18" s="30" customFormat="1">
      <c r="A81" s="24"/>
      <c r="B81" s="25"/>
      <c r="C81" s="26"/>
      <c r="D81" s="27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29"/>
    </row>
    <row r="82" spans="1:18" ht="64.5" customHeight="1">
      <c r="A82" s="47" t="s">
        <v>217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</row>
  </sheetData>
  <mergeCells count="25">
    <mergeCell ref="I1:M1"/>
    <mergeCell ref="A82:P82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M3:O3"/>
    <mergeCell ref="A5:P5"/>
    <mergeCell ref="A6:P6"/>
    <mergeCell ref="J9:O9"/>
    <mergeCell ref="J10:J12"/>
    <mergeCell ref="K10:K12"/>
    <mergeCell ref="F10:F12"/>
    <mergeCell ref="G10:H10"/>
  </mergeCells>
  <pageMargins left="0.19685039370078741" right="0.19685039370078741" top="0.2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Пользователь Windows</cp:lastModifiedBy>
  <cp:lastPrinted>2022-01-21T07:35:01Z</cp:lastPrinted>
  <dcterms:created xsi:type="dcterms:W3CDTF">2020-12-22T08:56:59Z</dcterms:created>
  <dcterms:modified xsi:type="dcterms:W3CDTF">2022-01-25T14:00:45Z</dcterms:modified>
</cp:coreProperties>
</file>